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9.4.158\gesui\下水道\予算関係\15　経営比較分析表\05　R4\"/>
    </mc:Choice>
  </mc:AlternateContent>
  <workbookProtection workbookAlgorithmName="SHA-512" workbookHashValue="UDbDYtFJg0pkGv/yFXvve/LZGJ9kMmV2KmoK218fufxQhUUm3hxSZRmS6dPKAsRABs8MeM6IIUmofsLai+7PmA==" workbookSaltValue="Jzdlj7D5aWccfgxCNHRc1g==" workbookSpinCount="100000" lockStructure="1"/>
  <bookViews>
    <workbookView xWindow="0" yWindow="0" windowWidth="28800" windowHeight="123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<sst xmlns="http://schemas.openxmlformats.org/spreadsheetml/2006/main" count="236" uniqueCount="120">
  <si>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</si>
  <si>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</si>
  <si>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</si>
  <si>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</si>
  <si>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</si>
  <si>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</si>
  <si>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</si>
  <si>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</si>
  <si>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</si>
  <si>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</si>
  <si>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</si>
  <si>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</si>
  <si>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</si>
  <si>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</si>
  <si>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</si>
  <si>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</si>
  <si>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</si>
  <si>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</si>
  <si>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</si>
  <si>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</si>
  <si>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</si>
  <si>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</si>
  <si>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</si>
  <si>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</si>
  <si>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</si>
  <si>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</si>
  <si>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</si>
  <si>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</si>
  <si>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</si>
  <si>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</si>
  <si>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</si>
  <si>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</si>
  <si>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</si>
  <si>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</si>
  <si>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</si>
  <si>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</si>
  <si>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</si>
  <si>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</si>
  <si>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</si>
  <si>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</si>
  <si>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</si>
  <si>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</si>
  <si>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</si>
  <si>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</si>
  <si>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</si>
  <si>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</si>
  <si>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</si>
  <si>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</si>
  <si>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</si>
  <si>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</si>
  <si>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</si>
  <si>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</si>
  <si>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</si>
  <si>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</si>
  <si>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</si>
  <si>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</si>
  <si>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</si>
  <si>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</si>
  <si>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</si>
  <si>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</si>
  <si>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</si>
  <si>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</si>
  <si>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</si>
  <si>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</si>
  <si>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</si>
  <si>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</si>
  <si>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</si>
  <si>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</si>
  <si>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</si>
  <si>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</si>
  <si>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</si>
  <si>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</si>
  <si>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</si>
  <si>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</si>
  <si>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</si>
  <si>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</si>
  <si>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</si>
  <si>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</si>
  <si>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</si>
  <si>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</si>
  <si>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</si>
  <si>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</si>
  <si>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</si>
  <si>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</si>
  <si>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</si>
  <si>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</si>
  <si>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</si>
  <si>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</si>
  <si>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</si>
  <si>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</si>
  <si>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</si>
  <si>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</si>
  <si>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</si>
  <si>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</si>
  <si>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</si>
  <si>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</si>
  <si>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</si>
  <si>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</si>
  <si>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斜里町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</si>
  <si>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</si>
  <si>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</si>
  <si>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</si>
  <si>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</si>
  <si>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</si>
  <si>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</si>
  <si>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</si>
  <si>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</si>
  <si>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</si>
  <si>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</si>
  <si>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</si>
  <si>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</si>
  <si>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</si>
  <si>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</si>
  <si>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</si>
  <si>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</si>
  <si>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</si>
  <si>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</si>
  <si>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斜里町の公共下水道事業は、昭和54年度から建設工事に着手し、汚水・雨水処理対策を進めてまいりました。道内では比較的早くから事業に着手しており、供用開始後40年以上が経過しており、経年劣化により管渠、処理場設備ともに不具合が増加傾向にあることから、更新計画を立て効率的な維持管理に努めています。
　また、処理場機械・電気設備については、社会資本整備総合交付金を活用しながら計画的な更新工事を行っております。
　今後も定期的な調査、点検を継続し、事故の未然防止や経費削減に努めてまいります。</t>
    <phoneticPr fontId="4"/>
  </si>
  <si>
    <t>　令和4年度に使用料水準の見直しを行いました。しかし、収益的収支比率や経費回収率からも分かるように、使用料のみでは賄いきれておらず、一般会計からの繰入金に依存している状況であり、今後も適正な使用料の見直しが迫られています。</t>
    <phoneticPr fontId="4"/>
  </si>
  <si>
    <t>　「収益的収支比率」は、下水道使用料や一般会計からの繰入金等で維持管理費や地方債償還金をどの程度賄えているかを示す指標であります。当該指標は数値が100%以上の場合、単年度の収支が黒字であったことを表します。しかし、本町の令和4年度の決算数値は47.12%であり、料金改定の影響により若干の伸びはあるものの、依然として低水準の状況であります。
　また、「経費回収率」が59.18%であることからも、使用料収入で回収すべき経費を賄えていないことが分かります。
　「企業債残高対事業規模比率」は、料金収入に対する企業債残高の割合であります。現在、更新工事等の投資事業を継続しており、他の類似団体と比較しても企業債残高が料金収入を上回っていることを示しており、このことからも適切な投資が必要になっています。
　「施設利用率」は、他の類似団体と比較すると44.01%と下回っております。処理能力が過大となっており、これは下水道事業の当初計画より、人口、流入水量ともに減少傾向にあることに起因していると思われます。
　令和4年度に下水道使用料の改定を行い、一部改善傾向も見られますが、今後も更なる見直しや計画処理能力の適正化を検討してまいります。　　　　　　　　　　　　　　　　　　　　　　　　　　　　　　　　　　　　　　　　　　　　　　　　　　　　　　　　　　　　　　　　　　</t>
    <rPh sb="132" eb="134">
      <t>リョウキン</t>
    </rPh>
    <rPh sb="134" eb="136">
      <t>カイテイ</t>
    </rPh>
    <rPh sb="137" eb="139">
      <t>エイキョウ</t>
    </rPh>
    <rPh sb="142" eb="144">
      <t>ジャッカン</t>
    </rPh>
    <rPh sb="145" eb="146">
      <t>ノ</t>
    </rPh>
    <rPh sb="154" eb="156">
      <t>イゼン</t>
    </rPh>
    <rPh sb="159" eb="162">
      <t>テイスイジュン</t>
    </rPh>
    <rPh sb="380" eb="382">
      <t>シタマワ</t>
    </rPh>
    <rPh sb="389" eb="393">
      <t>ショリノウリョク</t>
    </rPh>
    <rPh sb="394" eb="396">
      <t>カダイ</t>
    </rPh>
    <rPh sb="406" eb="411">
      <t>ゲスイドウジギョウ</t>
    </rPh>
    <rPh sb="412" eb="416">
      <t>トウショケイカク</t>
    </rPh>
    <rPh sb="419" eb="421">
      <t>ジンコウ</t>
    </rPh>
    <rPh sb="422" eb="426">
      <t>リュウニュウスイリョウ</t>
    </rPh>
    <rPh sb="429" eb="433">
      <t>ゲンショウケイコウ</t>
    </rPh>
    <rPh sb="439" eb="441">
      <t>キイン</t>
    </rPh>
    <rPh sb="446" eb="447">
      <t>オモ</t>
    </rPh>
    <rPh sb="460" eb="466">
      <t>ゲスイドウシヨウリョウ</t>
    </rPh>
    <rPh sb="467" eb="469">
      <t>カイテイ</t>
    </rPh>
    <rPh sb="470" eb="471">
      <t>オコナ</t>
    </rPh>
    <rPh sb="473" eb="475">
      <t>イチブ</t>
    </rPh>
    <rPh sb="475" eb="479">
      <t>カイゼンケイコウ</t>
    </rPh>
    <rPh sb="480" eb="481">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</si>
</sst>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53-4707-B2DE-4B4943757D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0.09</c:v>
                </c:pt>
                <c:pt idx="3">
                  <c:v>0.1</c:v>
                </c:pt>
                <c:pt idx="4">
                  <c:v>7.0000000000000007E-2</c:v>
                </c:pt>
              </c:numCache>
            </c:numRef>
          </c:val>
          <c:smooth val="0"/>
          <c:extLst>
            <c:ext xmlns:c16="http://schemas.microsoft.com/office/drawing/2014/chart" uri="{C3380CC4-5D6E-409C-BE32-E72D297353CC}">
              <c16:uniqueId val="{00000001-4353-4707-B2DE-4B4943757D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47.98</c:v>
                </c:pt>
                <c:pt idx="1">
                  <c:v>47.21</c:v>
                </c:pt>
                <c:pt idx="2">
                  <c:v>48.47</c:v>
                </c:pt>
                <c:pt idx="3">
                  <c:v>57.26</c:v>
                </c:pt>
                <c:pt idx="4">
                  <c:v>44.01</c:v>
                </c:pt>
              </c:numCache>
            </c:numRef>
          </c:val>
          <c:extLst>
            <c:ext xmlns:c16="http://schemas.microsoft.com/office/drawing/2014/chart" uri="{C3380CC4-5D6E-409C-BE32-E72D297353CC}">
              <c16:uniqueId val="{00000000-E842-484C-B417-60F93C172BE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57.54</c:v>
                </c:pt>
                <c:pt idx="1">
                  <c:v>55.55</c:v>
                </c:pt>
                <c:pt idx="2">
                  <c:v>55.84</c:v>
                </c:pt>
                <c:pt idx="3">
                  <c:v>55.78</c:v>
                </c:pt>
                <c:pt idx="4">
                  <c:v>54.86</c:v>
                </c:pt>
              </c:numCache>
            </c:numRef>
          </c:val>
          <c:smooth val="0"/>
          <c:extLst>
            <c:ext xmlns:c16="http://schemas.microsoft.com/office/drawing/2014/chart" uri="{C3380CC4-5D6E-409C-BE32-E72D297353CC}">
              <c16:uniqueId val="{00000001-E842-484C-B417-60F93C172BE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95.57</c:v>
                </c:pt>
                <c:pt idx="1">
                  <c:v>95.54</c:v>
                </c:pt>
                <c:pt idx="2">
                  <c:v>95.53</c:v>
                </c:pt>
                <c:pt idx="3">
                  <c:v>95.54</c:v>
                </c:pt>
                <c:pt idx="4">
                  <c:v>95.41</c:v>
                </c:pt>
              </c:numCache>
            </c:numRef>
          </c:val>
          <c:extLst>
            <c:ext xmlns:c16="http://schemas.microsoft.com/office/drawing/2014/chart" uri="{C3380CC4-5D6E-409C-BE32-E72D297353CC}">
              <c16:uniqueId val="{00000000-505E-44A2-85FA-075D0AB0645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91.64</c:v>
                </c:pt>
                <c:pt idx="2">
                  <c:v>92.34</c:v>
                </c:pt>
                <c:pt idx="3">
                  <c:v>91.78</c:v>
                </c:pt>
                <c:pt idx="4">
                  <c:v>91.37</c:v>
                </c:pt>
              </c:numCache>
            </c:numRef>
          </c:val>
          <c:smooth val="0"/>
          <c:extLst>
            <c:ext xmlns:c16="http://schemas.microsoft.com/office/drawing/2014/chart" uri="{C3380CC4-5D6E-409C-BE32-E72D297353CC}">
              <c16:uniqueId val="{00000001-505E-44A2-85FA-075D0AB0645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44.03</c:v>
                </c:pt>
                <c:pt idx="1">
                  <c:v>42.76</c:v>
                </c:pt>
                <c:pt idx="2">
                  <c:v>43.52</c:v>
                </c:pt>
                <c:pt idx="3">
                  <c:v>43.89</c:v>
                </c:pt>
                <c:pt idx="4">
                  <c:v>47.12</c:v>
                </c:pt>
              </c:numCache>
            </c:numRef>
          </c:val>
          <c:extLst>
            <c:ext xmlns:c16="http://schemas.microsoft.com/office/drawing/2014/chart" uri="{C3380CC4-5D6E-409C-BE32-E72D297353CC}">
              <c16:uniqueId val="{00000000-7D85-4286-AEB0-15ADC3A629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85-4286-AEB0-15ADC3A629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7A-4F82-94EC-9995D234DB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7A-4F82-94EC-9995D234DB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30-4DD3-A8A1-7A6E7B73E63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30-4DD3-A8A1-7A6E7B73E63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86-4AC4-93EE-96FFA2A3A0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86-4AC4-93EE-96FFA2A3A0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D-470C-86CD-2272751E326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D-470C-86CD-2272751E326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2212.23</c:v>
                </c:pt>
                <c:pt idx="1">
                  <c:v>2218.0700000000002</c:v>
                </c:pt>
                <c:pt idx="2">
                  <c:v>2112.65</c:v>
                </c:pt>
                <c:pt idx="3">
                  <c:v>1989.16</c:v>
                </c:pt>
                <c:pt idx="4">
                  <c:v>1695.2</c:v>
                </c:pt>
              </c:numCache>
            </c:numRef>
          </c:val>
          <c:extLst>
            <c:ext xmlns:c16="http://schemas.microsoft.com/office/drawing/2014/chart" uri="{C3380CC4-5D6E-409C-BE32-E72D297353CC}">
              <c16:uniqueId val="{00000000-5B23-4218-AACA-7F832E57B0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692.13</c:v>
                </c:pt>
                <c:pt idx="1">
                  <c:v>807.75</c:v>
                </c:pt>
                <c:pt idx="2">
                  <c:v>812.92</c:v>
                </c:pt>
                <c:pt idx="3">
                  <c:v>765.48</c:v>
                </c:pt>
                <c:pt idx="4">
                  <c:v>742.08</c:v>
                </c:pt>
              </c:numCache>
            </c:numRef>
          </c:val>
          <c:smooth val="0"/>
          <c:extLst>
            <c:ext xmlns:c16="http://schemas.microsoft.com/office/drawing/2014/chart" uri="{C3380CC4-5D6E-409C-BE32-E72D297353CC}">
              <c16:uniqueId val="{00000001-5B23-4218-AACA-7F832E57B0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56.6</c:v>
                </c:pt>
                <c:pt idx="1">
                  <c:v>57.47</c:v>
                </c:pt>
                <c:pt idx="2">
                  <c:v>45.07</c:v>
                </c:pt>
                <c:pt idx="3">
                  <c:v>45.57</c:v>
                </c:pt>
                <c:pt idx="4">
                  <c:v>59.18</c:v>
                </c:pt>
              </c:numCache>
            </c:numRef>
          </c:val>
          <c:extLst>
            <c:ext xmlns:c16="http://schemas.microsoft.com/office/drawing/2014/chart" uri="{C3380CC4-5D6E-409C-BE32-E72D297353CC}">
              <c16:uniqueId val="{00000000-C1AF-41BD-B6E5-EBD7A919E8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88.98</c:v>
                </c:pt>
                <c:pt idx="1">
                  <c:v>86.94</c:v>
                </c:pt>
                <c:pt idx="2">
                  <c:v>85.4</c:v>
                </c:pt>
                <c:pt idx="3">
                  <c:v>87.8</c:v>
                </c:pt>
                <c:pt idx="4">
                  <c:v>86.51</c:v>
                </c:pt>
              </c:numCache>
            </c:numRef>
          </c:val>
          <c:smooth val="0"/>
          <c:extLst>
            <c:ext xmlns:c16="http://schemas.microsoft.com/office/drawing/2014/chart" uri="{C3380CC4-5D6E-409C-BE32-E72D297353CC}">
              <c16:uniqueId val="{00000001-C1AF-41BD-B6E5-EBD7A919E8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307.07</c:v>
                </c:pt>
                <c:pt idx="1">
                  <c:v>303.92</c:v>
                </c:pt>
                <c:pt idx="2">
                  <c:v>376.37</c:v>
                </c:pt>
                <c:pt idx="3">
                  <c:v>387.59</c:v>
                </c:pt>
                <c:pt idx="4">
                  <c:v>357.51</c:v>
                </c:pt>
              </c:numCache>
            </c:numRef>
          </c:val>
          <c:extLst>
            <c:ext xmlns:c16="http://schemas.microsoft.com/office/drawing/2014/chart" uri="{C3380CC4-5D6E-409C-BE32-E72D297353CC}">
              <c16:uniqueId val="{00000000-4636-4530-9CF5-2C9A2A554AB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175.05</c:v>
                </c:pt>
                <c:pt idx="1">
                  <c:v>179.63</c:v>
                </c:pt>
                <c:pt idx="2">
                  <c:v>188.57</c:v>
                </c:pt>
                <c:pt idx="3">
                  <c:v>187.69</c:v>
                </c:pt>
                <c:pt idx="4">
                  <c:v>188.24</c:v>
                </c:pt>
              </c:numCache>
            </c:numRef>
          </c:val>
          <c:smooth val="0"/>
          <c:extLst>
            <c:ext xmlns:c16="http://schemas.microsoft.com/office/drawing/2014/chart" uri="{C3380CC4-5D6E-409C-BE32-E72D297353CC}">
              <c16:uniqueId val="{00000001-4636-4530-9CF5-2C9A2A554AB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CA39" sqref="CA3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斜里町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10888</v>
      </c>
      <c r="AM8" s="45"/>
      <c r="AN8" s="45"/>
      <c r="AO8" s="45"/>
      <c r="AP8" s="45"/>
      <c r="AQ8" s="45"/>
      <c r="AR8" s="45"/>
      <c r="AS8" s="45"/>
      <c r="AT8" s="46">
        <f>データ!T6</f>
        <v>737.13</v>
      </c>
      <c r="AU8" s="46"/>
      <c r="AV8" s="46"/>
      <c r="AW8" s="46"/>
      <c r="AX8" s="46"/>
      <c r="AY8" s="46"/>
      <c r="AZ8" s="46"/>
      <c r="BA8" s="46"/>
      <c r="BB8" s="46">
        <f>データ!U6</f>
        <v>14.77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67.39</v>
      </c>
      <c r="Q10" s="46"/>
      <c r="R10" s="46"/>
      <c r="S10" s="46"/>
      <c r="T10" s="46"/>
      <c r="U10" s="46"/>
      <c r="V10" s="46"/>
      <c r="W10" s="46">
        <f>データ!Q6</f>
        <v>76.58</v>
      </c>
      <c r="X10" s="46"/>
      <c r="Y10" s="46"/>
      <c r="Z10" s="46"/>
      <c r="AA10" s="46"/>
      <c r="AB10" s="46"/>
      <c r="AC10" s="46"/>
      <c r="AD10" s="45">
        <f>データ!R6</f>
        <v>3820</v>
      </c>
      <c r="AE10" s="45"/>
      <c r="AF10" s="45"/>
      <c r="AG10" s="45"/>
      <c r="AH10" s="45"/>
      <c r="AI10" s="45"/>
      <c r="AJ10" s="45"/>
      <c r="AK10" s="2"/>
      <c r="AL10" s="45">
        <f>データ!V6</f>
        <v>7279</v>
      </c>
      <c r="AM10" s="45"/>
      <c r="AN10" s="45"/>
      <c r="AO10" s="45"/>
      <c r="AP10" s="45"/>
      <c r="AQ10" s="45"/>
      <c r="AR10" s="45"/>
      <c r="AS10" s="45"/>
      <c r="AT10" s="46">
        <f>データ!W6</f>
        <v>3.31</v>
      </c>
      <c r="AU10" s="46"/>
      <c r="AV10" s="46"/>
      <c r="AW10" s="46"/>
      <c r="AX10" s="46"/>
      <c r="AY10" s="46"/>
      <c r="AZ10" s="46"/>
      <c r="BA10" s="46"/>
      <c r="BB10" s="46">
        <f>データ!X6</f>
        <v>2199.09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Uqa/toZ55/0UuKeb9rr8QMaOCa5a6m2Hz2TDcqq9elyn5/cGmPzpLE4LSxvY317Bh0+DTO1RIwCdJtVnW4ahPA==" saltValue="JH6g9DSAsjhRGxqUMSCE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15458</v>
      </c>
      <c r="D6" s="19">
        <f t="shared" si="3"/>
        <v>47</v>
      </c>
      <c r="E6" s="19">
        <f t="shared" si="3"/>
        <v>17</v>
      </c>
      <c r="F6" s="19">
        <f t="shared" si="3"/>
        <v>1</v>
      </c>
      <c r="G6" s="19">
        <f t="shared" si="3"/>
        <v>0</v>
      </c>
      <c r="H6" s="19" t="str">
        <f t="shared" si="3"/>
        <v>北海道　斜里町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67.39</v>
      </c>
      <c r="Q6" s="20">
        <f t="shared" si="3"/>
        <v>76.58</v>
      </c>
      <c r="R6" s="20">
        <f t="shared" si="3"/>
        <v>3820</v>
      </c>
      <c r="S6" s="20">
        <f t="shared" si="3"/>
        <v>10888</v>
      </c>
      <c r="T6" s="20">
        <f t="shared" si="3"/>
        <v>737.13</v>
      </c>
      <c r="U6" s="20">
        <f t="shared" si="3"/>
        <v>14.77</v>
      </c>
      <c r="V6" s="20">
        <f t="shared" si="3"/>
        <v>7279</v>
      </c>
      <c r="W6" s="20">
        <f t="shared" si="3"/>
        <v>3.31</v>
      </c>
      <c r="X6" s="20">
        <f t="shared" si="3"/>
        <v>2199.09</v>
      </c>
      <c r="Y6" s="21">
        <f>IF(Y7="",NA(),Y7)</f>
        <v>44.03</v>
      </c>
      <c r="Z6" s="21">
        <f t="shared" ref="Z6:AH6" si="4">IF(Z7="",NA(),Z7)</f>
        <v>42.76</v>
      </c>
      <c r="AA6" s="21">
        <f t="shared" si="4"/>
        <v>43.52</v>
      </c>
      <c r="AB6" s="21">
        <f t="shared" si="4"/>
        <v>43.89</v>
      </c>
      <c r="AC6" s="21">
        <f t="shared" si="4"/>
        <v>47.12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2212.23</v>
      </c>
      <c r="BG6" s="21">
        <f t="shared" ref="BG6:BO6" si="7">IF(BG7="",NA(),BG7)</f>
        <v>2218.0700000000002</v>
      </c>
      <c r="BH6" s="21">
        <f t="shared" si="7"/>
        <v>2112.65</v>
      </c>
      <c r="BI6" s="21">
        <f t="shared" si="7"/>
        <v>1989.16</v>
      </c>
      <c r="BJ6" s="21">
        <f t="shared" si="7"/>
        <v>1695.2</v>
      </c>
      <c r="BK6" s="21">
        <f t="shared" si="7"/>
        <v>692.13</v>
      </c>
      <c r="BL6" s="21">
        <f t="shared" si="7"/>
        <v>807.75</v>
      </c>
      <c r="BM6" s="21">
        <f t="shared" si="7"/>
        <v>812.92</v>
      </c>
      <c r="BN6" s="21">
        <f t="shared" si="7"/>
        <v>765.48</v>
      </c>
      <c r="BO6" s="21">
        <f t="shared" si="7"/>
        <v>742.08</v>
      </c>
      <c r="BP6" s="20" t="str">
        <f>IF(BP7="","",IF(BP7="-","【-】","【"&amp;SUBSTITUTE(TEXT(BP7,"#,##0.00"),"-","△")&amp;"】"))</f>
        <v>【652.82】</v>
      </c>
      <c r="BQ6" s="21">
        <f>IF(BQ7="",NA(),BQ7)</f>
        <v>56.6</v>
      </c>
      <c r="BR6" s="21">
        <f t="shared" ref="BR6:BZ6" si="8">IF(BR7="",NA(),BR7)</f>
        <v>57.47</v>
      </c>
      <c r="BS6" s="21">
        <f t="shared" si="8"/>
        <v>45.07</v>
      </c>
      <c r="BT6" s="21">
        <f t="shared" si="8"/>
        <v>45.57</v>
      </c>
      <c r="BU6" s="21">
        <f t="shared" si="8"/>
        <v>59.18</v>
      </c>
      <c r="BV6" s="21">
        <f t="shared" si="8"/>
        <v>88.98</v>
      </c>
      <c r="BW6" s="21">
        <f t="shared" si="8"/>
        <v>86.94</v>
      </c>
      <c r="BX6" s="21">
        <f t="shared" si="8"/>
        <v>85.4</v>
      </c>
      <c r="BY6" s="21">
        <f t="shared" si="8"/>
        <v>87.8</v>
      </c>
      <c r="BZ6" s="21">
        <f t="shared" si="8"/>
        <v>86.51</v>
      </c>
      <c r="CA6" s="20" t="str">
        <f>IF(CA7="","",IF(CA7="-","【-】","【"&amp;SUBSTITUTE(TEXT(CA7,"#,##0.00"),"-","△")&amp;"】"))</f>
        <v>【97.61】</v>
      </c>
      <c r="CB6" s="21">
        <f>IF(CB7="",NA(),CB7)</f>
        <v>307.07</v>
      </c>
      <c r="CC6" s="21">
        <f t="shared" ref="CC6:CK6" si="9">IF(CC7="",NA(),CC7)</f>
        <v>303.92</v>
      </c>
      <c r="CD6" s="21">
        <f t="shared" si="9"/>
        <v>376.37</v>
      </c>
      <c r="CE6" s="21">
        <f t="shared" si="9"/>
        <v>387.59</v>
      </c>
      <c r="CF6" s="21">
        <f t="shared" si="9"/>
        <v>357.51</v>
      </c>
      <c r="CG6" s="21">
        <f t="shared" si="9"/>
        <v>175.05</v>
      </c>
      <c r="CH6" s="21">
        <f t="shared" si="9"/>
        <v>179.63</v>
      </c>
      <c r="CI6" s="21">
        <f t="shared" si="9"/>
        <v>188.57</v>
      </c>
      <c r="CJ6" s="21">
        <f t="shared" si="9"/>
        <v>187.69</v>
      </c>
      <c r="CK6" s="21">
        <f t="shared" si="9"/>
        <v>188.24</v>
      </c>
      <c r="CL6" s="20" t="str">
        <f>IF(CL7="","",IF(CL7="-","【-】","【"&amp;SUBSTITUTE(TEXT(CL7,"#,##0.00"),"-","△")&amp;"】"))</f>
        <v>【138.29】</v>
      </c>
      <c r="CM6" s="21">
        <f>IF(CM7="",NA(),CM7)</f>
        <v>47.98</v>
      </c>
      <c r="CN6" s="21">
        <f t="shared" ref="CN6:CV6" si="10">IF(CN7="",NA(),CN7)</f>
        <v>47.21</v>
      </c>
      <c r="CO6" s="21">
        <f t="shared" si="10"/>
        <v>48.47</v>
      </c>
      <c r="CP6" s="21">
        <f t="shared" si="10"/>
        <v>57.26</v>
      </c>
      <c r="CQ6" s="21">
        <f t="shared" si="10"/>
        <v>44.01</v>
      </c>
      <c r="CR6" s="21">
        <f t="shared" si="10"/>
        <v>57.54</v>
      </c>
      <c r="CS6" s="21">
        <f t="shared" si="10"/>
        <v>55.55</v>
      </c>
      <c r="CT6" s="21">
        <f t="shared" si="10"/>
        <v>55.84</v>
      </c>
      <c r="CU6" s="21">
        <f t="shared" si="10"/>
        <v>55.78</v>
      </c>
      <c r="CV6" s="21">
        <f t="shared" si="10"/>
        <v>54.86</v>
      </c>
      <c r="CW6" s="20" t="str">
        <f>IF(CW7="","",IF(CW7="-","【-】","【"&amp;SUBSTITUTE(TEXT(CW7,"#,##0.00"),"-","△")&amp;"】"))</f>
        <v>【59.10】</v>
      </c>
      <c r="CX6" s="21">
        <f>IF(CX7="",NA(),CX7)</f>
        <v>95.57</v>
      </c>
      <c r="CY6" s="21">
        <f t="shared" ref="CY6:DG6" si="11">IF(CY7="",NA(),CY7)</f>
        <v>95.54</v>
      </c>
      <c r="CZ6" s="21">
        <f t="shared" si="11"/>
        <v>95.53</v>
      </c>
      <c r="DA6" s="21">
        <f t="shared" si="11"/>
        <v>95.54</v>
      </c>
      <c r="DB6" s="21">
        <f t="shared" si="11"/>
        <v>95.41</v>
      </c>
      <c r="DC6" s="21">
        <f t="shared" si="11"/>
        <v>92.87</v>
      </c>
      <c r="DD6" s="21">
        <f t="shared" si="11"/>
        <v>91.64</v>
      </c>
      <c r="DE6" s="21">
        <f t="shared" si="11"/>
        <v>92.34</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v>
      </c>
      <c r="EL6" s="21">
        <f t="shared" si="14"/>
        <v>0.09</v>
      </c>
      <c r="EM6" s="21">
        <f t="shared" si="14"/>
        <v>0.1</v>
      </c>
      <c r="EN6" s="21">
        <f t="shared" si="14"/>
        <v>7.0000000000000007E-2</v>
      </c>
      <c r="EO6" s="20" t="str">
        <f>IF(EO7="","",IF(EO7="-","【-】","【"&amp;SUBSTITUTE(TEXT(EO7,"#,##0.00"),"-","△")&amp;"】"))</f>
        <v>【0.23】</v>
      </c>
    </row>
    <row r="7" spans="1:145" s="22" customFormat="1" x14ac:dyDescent="0.15">
      <c r="A7" s="14"/>
      <c r="B7" s="23">
        <v>2022</v>
      </c>
      <c r="C7" s="23">
        <v>15458</v>
      </c>
      <c r="D7" s="23">
        <v>47</v>
      </c>
      <c r="E7" s="23">
        <v>17</v>
      </c>
      <c r="F7" s="23">
        <v>1</v>
      </c>
      <c r="G7" s="23">
        <v>0</v>
      </c>
      <c r="H7" s="23" t="s">
        <v>98</v>
      </c>
      <c r="I7" s="23" t="s">
        <v>99</v>
      </c>
      <c r="J7" s="23" t="s">
        <v>100</v>
      </c>
      <c r="K7" s="23" t="s">
        <v>101</v>
      </c>
      <c r="L7" s="23" t="s">
        <v>102</v>
      </c>
      <c r="M7" s="23" t="s">
        <v>103</v>
      </c>
      <c r="N7" s="24" t="s">
        <v>104</v>
      </c>
      <c r="O7" s="24" t="s">
        <v>105</v>
      </c>
      <c r="P7" s="24">
        <v>67.39</v>
      </c>
      <c r="Q7" s="24">
        <v>76.58</v>
      </c>
      <c r="R7" s="24">
        <v>3820</v>
      </c>
      <c r="S7" s="24">
        <v>10888</v>
      </c>
      <c r="T7" s="24">
        <v>737.13</v>
      </c>
      <c r="U7" s="24">
        <v>14.77</v>
      </c>
      <c r="V7" s="24">
        <v>7279</v>
      </c>
      <c r="W7" s="24">
        <v>3.31</v>
      </c>
      <c r="X7" s="24">
        <v>2199.09</v>
      </c>
      <c r="Y7" s="24">
        <v>44.03</v>
      </c>
      <c r="Z7" s="24">
        <v>42.76</v>
      </c>
      <c r="AA7" s="24">
        <v>43.52</v>
      </c>
      <c r="AB7" s="24">
        <v>43.89</v>
      </c>
      <c r="AC7" s="24">
        <v>47.12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2212.23</v>
      </c>
      <c r="BG7" s="24">
        <v>2218.0700000000002</v>
      </c>
      <c r="BH7" s="24">
        <v>2112.65</v>
      </c>
      <c r="BI7" s="24">
        <v>1989.16</v>
      </c>
      <c r="BJ7" s="24">
        <v>1695.2</v>
      </c>
      <c r="BK7" s="24">
        <v>692.13</v>
      </c>
      <c r="BL7" s="24">
        <v>807.75</v>
      </c>
      <c r="BM7" s="24">
        <v>812.92</v>
      </c>
      <c r="BN7" s="24">
        <v>765.48</v>
      </c>
      <c r="BO7" s="24">
        <v>742.08</v>
      </c>
      <c r="BP7" s="24">
        <v>652.82000000000005</v>
      </c>
      <c r="BQ7" s="24">
        <v>56.6</v>
      </c>
      <c r="BR7" s="24">
        <v>57.47</v>
      </c>
      <c r="BS7" s="24">
        <v>45.07</v>
      </c>
      <c r="BT7" s="24">
        <v>45.57</v>
      </c>
      <c r="BU7" s="24">
        <v>59.18</v>
      </c>
      <c r="BV7" s="24">
        <v>88.98</v>
      </c>
      <c r="BW7" s="24">
        <v>86.94</v>
      </c>
      <c r="BX7" s="24">
        <v>85.4</v>
      </c>
      <c r="BY7" s="24">
        <v>87.8</v>
      </c>
      <c r="BZ7" s="24">
        <v>86.51</v>
      </c>
      <c r="CA7" s="24">
        <v>97.61</v>
      </c>
      <c r="CB7" s="24">
        <v>307.07</v>
      </c>
      <c r="CC7" s="24">
        <v>303.92</v>
      </c>
      <c r="CD7" s="24">
        <v>376.37</v>
      </c>
      <c r="CE7" s="24">
        <v>387.59</v>
      </c>
      <c r="CF7" s="24">
        <v>357.51</v>
      </c>
      <c r="CG7" s="24">
        <v>175.05</v>
      </c>
      <c r="CH7" s="24">
        <v>179.63</v>
      </c>
      <c r="CI7" s="24">
        <v>188.57</v>
      </c>
      <c r="CJ7" s="24">
        <v>187.69</v>
      </c>
      <c r="CK7" s="24">
        <v>188.24</v>
      </c>
      <c r="CL7" s="24">
        <v>138.29</v>
      </c>
      <c r="CM7" s="24">
        <v>47.98</v>
      </c>
      <c r="CN7" s="24">
        <v>47.21</v>
      </c>
      <c r="CO7" s="24">
        <v>48.47</v>
      </c>
      <c r="CP7" s="24">
        <v>57.26</v>
      </c>
      <c r="CQ7" s="24">
        <v>44.01</v>
      </c>
      <c r="CR7" s="24">
        <v>57.54</v>
      </c>
      <c r="CS7" s="24">
        <v>55.55</v>
      </c>
      <c r="CT7" s="24">
        <v>55.84</v>
      </c>
      <c r="CU7" s="24">
        <v>55.78</v>
      </c>
      <c r="CV7" s="24">
        <v>54.86</v>
      </c>
      <c r="CW7" s="24">
        <v>59.1</v>
      </c>
      <c r="CX7" s="24">
        <v>95.57</v>
      </c>
      <c r="CY7" s="24">
        <v>95.54</v>
      </c>
      <c r="CZ7" s="24">
        <v>95.53</v>
      </c>
      <c r="DA7" s="24">
        <v>95.54</v>
      </c>
      <c r="DB7" s="24">
        <v>95.41</v>
      </c>
      <c r="DC7" s="24">
        <v>92.87</v>
      </c>
      <c r="DD7" s="24">
        <v>91.64</v>
      </c>
      <c r="DE7" s="24">
        <v>92.34</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v>
      </c>
      <c r="EL7" s="24">
        <v>0.09</v>
      </c>
      <c r="EM7" s="24">
        <v>0.1</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卓</cp:lastModifiedBy>
  <cp:lastPrinted>2024-02-08T07:39:54Z</cp:lastPrinted>
  <dcterms:created xsi:type="dcterms:W3CDTF">2023-12-12T02:45:48Z</dcterms:created>
  <dcterms:modified xsi:type="dcterms:W3CDTF">2024-02-15T02:00:16Z</dcterms:modified>
  <cp:category/>
</cp:coreProperties>
</file>